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Projekty celkové\Projekty 2025\27.25 LPS Žabčice\"/>
    </mc:Choice>
  </mc:AlternateContent>
  <bookViews>
    <workbookView xWindow="0" yWindow="0" windowWidth="0" windowHeight="0"/>
  </bookViews>
  <sheets>
    <sheet name="Rekapitulace stavby" sheetId="1" r:id="rId1"/>
    <sheet name="01-2025 - Rekonstrukce s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'01-2025 - Rekonstrukce st...'!$C$113:$K$131</definedName>
    <definedName name="_xlnm.Print_Area" localSheetId="1">'01-2025 - Rekonstrukce st...'!$C$4:$J$76,'01-2025 - Rekonstrukce st...'!$C$82:$J$97,'01-2025 - Rekonstrukce st...'!$C$103:$J$131</definedName>
    <definedName name="_xlnm.Print_Titles" localSheetId="1">'01-2025 - Rekonstrukce st...'!$113:$113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F108"/>
  <c r="E106"/>
  <c r="F89"/>
  <c r="F87"/>
  <c r="E85"/>
  <c r="J22"/>
  <c r="E22"/>
  <c r="J111"/>
  <c r="J21"/>
  <c r="J19"/>
  <c r="E19"/>
  <c r="J110"/>
  <c r="J18"/>
  <c r="J16"/>
  <c r="E16"/>
  <c r="F111"/>
  <c r="J15"/>
  <c r="J10"/>
  <c r="J108"/>
  <c i="1" r="L90"/>
  <c r="AM90"/>
  <c r="AM89"/>
  <c r="L89"/>
  <c r="AM87"/>
  <c r="L87"/>
  <c r="L85"/>
  <c r="L84"/>
  <c i="2" r="BK121"/>
  <c r="BK120"/>
  <c r="BK130"/>
  <c r="BK128"/>
  <c r="J120"/>
  <c r="BK125"/>
  <c r="BK127"/>
  <c r="BK123"/>
  <c r="J131"/>
  <c r="J129"/>
  <c r="BK122"/>
  <c r="BK117"/>
  <c r="BK124"/>
  <c r="J122"/>
  <c r="J125"/>
  <c r="BK126"/>
  <c r="BK118"/>
  <c r="BK129"/>
  <c r="J124"/>
  <c r="J118"/>
  <c i="1" r="AS94"/>
  <c i="2" r="J123"/>
  <c r="J126"/>
  <c r="J127"/>
  <c r="J119"/>
  <c r="J130"/>
  <c r="J128"/>
  <c r="BK119"/>
  <c r="J117"/>
  <c r="BK131"/>
  <c r="J121"/>
  <c l="1" r="P116"/>
  <c r="P115"/>
  <c r="P114"/>
  <c i="1" r="AU95"/>
  <c i="2" r="R116"/>
  <c r="R115"/>
  <c r="R114"/>
  <c r="BK116"/>
  <c r="J116"/>
  <c r="J96"/>
  <c r="T116"/>
  <c r="T115"/>
  <c r="T114"/>
  <c r="BE131"/>
  <c r="J87"/>
  <c r="J89"/>
  <c r="F90"/>
  <c r="J90"/>
  <c r="BE120"/>
  <c r="BE121"/>
  <c r="BE128"/>
  <c r="BE129"/>
  <c r="BE130"/>
  <c r="BE117"/>
  <c r="BE122"/>
  <c r="BE123"/>
  <c r="BE126"/>
  <c r="BE127"/>
  <c r="BE118"/>
  <c r="BE119"/>
  <c r="BE124"/>
  <c r="BE125"/>
  <c i="1" r="AU94"/>
  <c i="2" r="F32"/>
  <c i="1" r="BA95"/>
  <c r="BA94"/>
  <c r="W30"/>
  <c i="2" r="J32"/>
  <c i="1" r="AW95"/>
  <c i="2" r="F35"/>
  <c i="1" r="BD95"/>
  <c r="BD94"/>
  <c r="W33"/>
  <c i="2" r="F33"/>
  <c i="1" r="BB95"/>
  <c r="BB94"/>
  <c r="W31"/>
  <c i="2" r="F34"/>
  <c i="1" r="BC95"/>
  <c r="BC94"/>
  <c r="W32"/>
  <c i="2" l="1" r="BK115"/>
  <c r="J115"/>
  <c r="J95"/>
  <c i="1" r="AW94"/>
  <c r="AK30"/>
  <c r="AY94"/>
  <c r="AX94"/>
  <c i="2" r="J31"/>
  <c i="1" r="AV95"/>
  <c r="AT95"/>
  <c i="2" r="F31"/>
  <c i="1" r="AZ95"/>
  <c r="AZ94"/>
  <c r="W29"/>
  <c i="2" l="1" r="BK114"/>
  <c r="J114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<sst xmlns="http://schemas.openxmlformats.org/spreadsheetml/2006/main">
  <si>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</si>
  <si>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</si>
  <si>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</si>
  <si>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</si>
  <si>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</si>
  <si>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{4a16d3a3-d3a9-4b6b-a47e-8af467800084}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</si>
  <si>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</si>
  <si>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</si>
  <si>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</si>
  <si>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</si>
  <si>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</si>
  <si>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</si>
  <si>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</si>
  <si>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</si>
  <si>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01/2025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</si>
  <si>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</si>
  <si>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</si>
  <si>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střech Žabčice</t>
  </si>
  <si>
    <t>KSO:</t>
  </si>
  <si>
    <t>CC-CZ:</t>
  </si>
  <si>
    <t>Místo:</t>
  </si>
  <si>
    <t>Žabčice</t>
  </si>
  <si>
    <t>Datum:</t>
  </si>
  <si>
    <t>28. 5. 2025</t>
  </si>
  <si>
    <t>Zadavatel:</t>
  </si>
  <si>
    <t>IČ:</t>
  </si>
  <si>
    <t>ŠZP Žabčice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</si>
  <si>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</si>
  <si>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</si>
  <si>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</si>
  <si>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</si>
  <si>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</si>
  <si>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</si>
  <si>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</si>
  <si>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</si>
  <si>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</si>
  <si>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</si>
  <si>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</si>
  <si>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</si>
  <si>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</si>
  <si>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</si>
  <si>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</si>
  <si>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</si>
  <si>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</si>
  <si>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</si>
  <si>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</si>
  <si>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</si>
  <si>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</si>
  <si>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</si>
  <si>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</si>
  <si>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</si>
  <si>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</si>
  <si>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</si>
  <si>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</si>
  <si>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</si>
  <si>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</si>
  <si>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</si>
  <si>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</si>
  <si>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</si>
  <si>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</si>
  <si>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</si>
  <si>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</si>
  <si>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</si>
  <si>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</si>
  <si>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</si>
  <si>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</si>
  <si>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</si>
  <si>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</si>
  <si>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</si>
  <si>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</si>
  <si>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</si>
  <si>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</si>
  <si>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</si>
  <si>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</si>
  <si>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</si>
  <si>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</si>
  <si>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</si>
  <si>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</si>
  <si>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</si>
  <si>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</si>
  <si>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</si>
  <si>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</si>
  <si>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</si>
  <si>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</si>
  <si>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</si>
  <si>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</si>
  <si>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</si>
  <si>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</si>
  <si>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</si>
  <si>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</si>
  <si>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</si>
  <si>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</si>
  <si>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</si>
  <si>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</si>
  <si>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</si>
  <si>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</si>
  <si>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</si>
  <si>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</si>
  <si>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</si>
  <si>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</si>
  <si>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</si>
  <si>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</si>
  <si>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</si>
  <si>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</si>
  <si>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</si>
  <si>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</si>
  <si>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</si>
  <si>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</si>
  <si>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</si>
  <si>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</si>
  <si>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741420001</t>
  </si>
  <si>
    <t>Montáž drát nebo lano hromosvodné svodové D do 10 mm s podpěrou</t>
  </si>
  <si>
    <t>m</t>
  </si>
  <si>
    <t>16</t>
  </si>
  <si>
    <t>-1348460436</t>
  </si>
  <si>
    <t>M</t>
  </si>
  <si>
    <t>35441077</t>
  </si>
  <si>
    <t>drát D 8mm AlMgSi</t>
  </si>
  <si>
    <t>kg</t>
  </si>
  <si>
    <t>32</t>
  </si>
  <si>
    <t>-958902665</t>
  </si>
  <si>
    <t>3</t>
  </si>
  <si>
    <t>35441560</t>
  </si>
  <si>
    <t>podpěra vedení FeZn na plechovou krytinu 110mm</t>
  </si>
  <si>
    <t>kus</t>
  </si>
  <si>
    <t>-440981079</t>
  </si>
  <si>
    <t>4</t>
  </si>
  <si>
    <t>35441610</t>
  </si>
  <si>
    <t>podpěra vedení FeZn na skleněný světlík 50mm</t>
  </si>
  <si>
    <t>-209590010</t>
  </si>
  <si>
    <t>5</t>
  </si>
  <si>
    <t>741420020</t>
  </si>
  <si>
    <t>Montáž svorka hromosvodná s jedním šroubem</t>
  </si>
  <si>
    <t>-879388873</t>
  </si>
  <si>
    <t>6</t>
  </si>
  <si>
    <t>35431000</t>
  </si>
  <si>
    <t>svorka uzemnění FeZn univerzální</t>
  </si>
  <si>
    <t>435564463</t>
  </si>
  <si>
    <t>7</t>
  </si>
  <si>
    <t>35442041</t>
  </si>
  <si>
    <t>svorka uzemnění nerez k jímací tyči</t>
  </si>
  <si>
    <t>1767936054</t>
  </si>
  <si>
    <t>8</t>
  </si>
  <si>
    <t>35442042</t>
  </si>
  <si>
    <t>svorka uzemnění nerez na okapové žlaby</t>
  </si>
  <si>
    <t>-569362274</t>
  </si>
  <si>
    <t>9</t>
  </si>
  <si>
    <t>741420102</t>
  </si>
  <si>
    <t>Montáž držáků oddáleného vedení do dřeva</t>
  </si>
  <si>
    <t>9600121</t>
  </si>
  <si>
    <t>10</t>
  </si>
  <si>
    <t>35442188</t>
  </si>
  <si>
    <t>držák oddáleného hromosvodu FeZn L s kloubem</t>
  </si>
  <si>
    <t>1596458033</t>
  </si>
  <si>
    <t>11</t>
  </si>
  <si>
    <t>741421821</t>
  </si>
  <si>
    <t>Demontáž drátu nebo lana svodového vedení D do 8 mm rovná střecha</t>
  </si>
  <si>
    <t>-740718568</t>
  </si>
  <si>
    <t>741430001</t>
  </si>
  <si>
    <t>Montáž tyč jímací délky do 3 m na konstrukci dřevěnou</t>
  </si>
  <si>
    <t>-1671344517</t>
  </si>
  <si>
    <t>13</t>
  </si>
  <si>
    <t>35442157</t>
  </si>
  <si>
    <t>tyč jímací s rovným koncem 18/10 2000 (1000/1000)mm AlMgSi</t>
  </si>
  <si>
    <t>-1383963140</t>
  </si>
  <si>
    <t>14</t>
  </si>
  <si>
    <t>741810001</t>
  </si>
  <si>
    <t>Celková prohlídka elektrického rozvodu a zařízení do 100 000,- Kč</t>
  </si>
  <si>
    <t>1487243267</t>
  </si>
  <si>
    <t>15</t>
  </si>
  <si>
    <t>998741102</t>
  </si>
  <si>
    <t>Přesun hmot tonážní pro silnoproud v objektech v přes 6 do 12 m</t>
  </si>
  <si>
    <t>t</t>
  </si>
  <si>
    <t>-855711369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</si>
</sst>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01/2025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střech Žabčice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Žabčice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28. 5. 2025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ŠZP Žabčice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5" t="s">
        <v>78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'01-2025 - Rekonstrukce st...'!J28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'01-2025 - Rekonstrukce st...'!P114</f>
        <v>0</v>
      </c>
      <c r="AV95" s="124">
        <f>'01-2025 - Rekonstrukce st...'!J31</f>
        <v>0</v>
      </c>
      <c r="AW95" s="124">
        <f>'01-2025 - Rekonstrukce st...'!J32</f>
        <v>0</v>
      </c>
      <c r="AX95" s="124">
        <f>'01-2025 - Rekonstrukce st...'!J33</f>
        <v>0</v>
      </c>
      <c r="AY95" s="124">
        <f>'01-2025 - Rekonstrukce st...'!J34</f>
        <v>0</v>
      </c>
      <c r="AZ95" s="124">
        <f>'01-2025 - Rekonstrukce st...'!F31</f>
        <v>0</v>
      </c>
      <c r="BA95" s="124">
        <f>'01-2025 - Rekonstrukce st...'!F32</f>
        <v>0</v>
      </c>
      <c r="BB95" s="124">
        <f>'01-2025 - Rekonstrukce st...'!F33</f>
        <v>0</v>
      </c>
      <c r="BC95" s="124">
        <f>'01-2025 - Rekonstrukce st...'!F34</f>
        <v>0</v>
      </c>
      <c r="BD95" s="126">
        <f>'01-2025 - Rekonstrukce st...'!F35</f>
        <v>0</v>
      </c>
      <c r="BE95" s="7"/>
      <c r="BT95" s="127" t="s">
        <v>80</v>
      </c>
      <c r="BU95" s="127" t="s">
        <v>81</v>
      </c>
      <c r="BV95" s="127" t="s">
        <v>76</v>
      </c>
      <c r="BW95" s="127" t="s">
        <v>5</v>
      </c>
      <c r="BX95" s="127" t="s">
        <v>77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OH2UiJVxMPpQISNJldqPd7NfWWCXKoARVnyH6zhThDehtJNIK66Z34STnCDe6X08/7gS/DXrARXtDh9O5pmbbA==" hashValue="Up3FIWzcDIBqRgF2ukKeLpTLbsQY8PLrEJMFMS9R+s8TmzLwJlHyaBF9fKmJ7kEHVMz/sW1zWC8ePZzxuDeyP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-2025 - Rekonstrukce 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82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28. 5. 2025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27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27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35</v>
      </c>
      <c r="E28" s="35"/>
      <c r="F28" s="35"/>
      <c r="G28" s="35"/>
      <c r="H28" s="35"/>
      <c r="I28" s="35"/>
      <c r="J28" s="142">
        <f>ROUND(J114,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37</v>
      </c>
      <c r="G30" s="35"/>
      <c r="H30" s="35"/>
      <c r="I30" s="143" t="s">
        <v>36</v>
      </c>
      <c r="J30" s="143" t="s">
        <v>38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39</v>
      </c>
      <c r="E31" s="132" t="s">
        <v>40</v>
      </c>
      <c r="F31" s="145">
        <f>ROUND((SUM(BE114:BE131)),  2)</f>
        <v>0</v>
      </c>
      <c r="G31" s="35"/>
      <c r="H31" s="35"/>
      <c r="I31" s="146">
        <v>0.20999999999999999</v>
      </c>
      <c r="J31" s="145">
        <f>ROUND(((SUM(BE114:BE131))*I31),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41</v>
      </c>
      <c r="F32" s="145">
        <f>ROUND((SUM(BF114:BF131)),  2)</f>
        <v>0</v>
      </c>
      <c r="G32" s="35"/>
      <c r="H32" s="35"/>
      <c r="I32" s="146">
        <v>0.12</v>
      </c>
      <c r="J32" s="145">
        <f>ROUND(((SUM(BF114:BF131))*I32),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42</v>
      </c>
      <c r="F33" s="145">
        <f>ROUND((SUM(BG114:BG131)),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43</v>
      </c>
      <c r="F34" s="145">
        <f>ROUND((SUM(BH114:BH131)),  2)</f>
        <v>0</v>
      </c>
      <c r="G34" s="35"/>
      <c r="H34" s="35"/>
      <c r="I34" s="146">
        <v>0.12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44</v>
      </c>
      <c r="F35" s="145">
        <f>ROUND((SUM(BI114:BI131)),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45</v>
      </c>
      <c r="E37" s="149"/>
      <c r="F37" s="149"/>
      <c r="G37" s="150" t="s">
        <v>46</v>
      </c>
      <c r="H37" s="151" t="s">
        <v>47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48</v>
      </c>
      <c r="E50" s="155"/>
      <c r="F50" s="155"/>
      <c r="G50" s="154" t="s">
        <v>49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50</v>
      </c>
      <c r="E61" s="157"/>
      <c r="F61" s="158" t="s">
        <v>51</v>
      </c>
      <c r="G61" s="156" t="s">
        <v>50</v>
      </c>
      <c r="H61" s="157"/>
      <c r="I61" s="157"/>
      <c r="J61" s="159" t="s">
        <v>51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52</v>
      </c>
      <c r="E65" s="160"/>
      <c r="F65" s="160"/>
      <c r="G65" s="154" t="s">
        <v>53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50</v>
      </c>
      <c r="E76" s="157"/>
      <c r="F76" s="158" t="s">
        <v>51</v>
      </c>
      <c r="G76" s="156" t="s">
        <v>50</v>
      </c>
      <c r="H76" s="157"/>
      <c r="I76" s="157"/>
      <c r="J76" s="159" t="s">
        <v>51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Rekonstrukce střech Žabčice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Žabčice</v>
      </c>
      <c r="G87" s="37"/>
      <c r="H87" s="37"/>
      <c r="I87" s="29" t="s">
        <v>22</v>
      </c>
      <c r="J87" s="76" t="str">
        <f>IF(J10="","",J10)</f>
        <v>28. 5. 2025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ŠZP Žabčice</v>
      </c>
      <c r="G89" s="37"/>
      <c r="H89" s="37"/>
      <c r="I89" s="29" t="s">
        <v>30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85</v>
      </c>
      <c r="D92" s="166"/>
      <c r="E92" s="166"/>
      <c r="F92" s="166"/>
      <c r="G92" s="166"/>
      <c r="H92" s="166"/>
      <c r="I92" s="166"/>
      <c r="J92" s="167" t="s">
        <v>86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87</v>
      </c>
      <c r="D94" s="37"/>
      <c r="E94" s="37"/>
      <c r="F94" s="37"/>
      <c r="G94" s="37"/>
      <c r="H94" s="37"/>
      <c r="I94" s="37"/>
      <c r="J94" s="107">
        <f>J114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88</v>
      </c>
    </row>
    <row r="95" s="9" customFormat="1" ht="24.96" customHeight="1">
      <c r="A95" s="9"/>
      <c r="B95" s="169"/>
      <c r="C95" s="170"/>
      <c r="D95" s="171" t="s">
        <v>89</v>
      </c>
      <c r="E95" s="172"/>
      <c r="F95" s="172"/>
      <c r="G95" s="172"/>
      <c r="H95" s="172"/>
      <c r="I95" s="172"/>
      <c r="J95" s="173">
        <f>J115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90</v>
      </c>
      <c r="E96" s="178"/>
      <c r="F96" s="178"/>
      <c r="G96" s="178"/>
      <c r="H96" s="178"/>
      <c r="I96" s="178"/>
      <c r="J96" s="179">
        <f>J116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91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73" t="str">
        <f>E7</f>
        <v>Rekonstrukce střech Žabčice</v>
      </c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20</v>
      </c>
      <c r="D108" s="37"/>
      <c r="E108" s="37"/>
      <c r="F108" s="24" t="str">
        <f>F10</f>
        <v>Žabčice</v>
      </c>
      <c r="G108" s="37"/>
      <c r="H108" s="37"/>
      <c r="I108" s="29" t="s">
        <v>22</v>
      </c>
      <c r="J108" s="76" t="str">
        <f>IF(J10="","",J10)</f>
        <v>28. 5. 2025</v>
      </c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5.15" customHeight="1">
      <c r="A110" s="35"/>
      <c r="B110" s="36"/>
      <c r="C110" s="29" t="s">
        <v>24</v>
      </c>
      <c r="D110" s="37"/>
      <c r="E110" s="37"/>
      <c r="F110" s="24" t="str">
        <f>E13</f>
        <v>ŠZP Žabčice</v>
      </c>
      <c r="G110" s="37"/>
      <c r="H110" s="37"/>
      <c r="I110" s="29" t="s">
        <v>30</v>
      </c>
      <c r="J110" s="33" t="str">
        <f>E19</f>
        <v xml:space="preserve"> 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5.15" customHeight="1">
      <c r="A111" s="35"/>
      <c r="B111" s="36"/>
      <c r="C111" s="29" t="s">
        <v>28</v>
      </c>
      <c r="D111" s="37"/>
      <c r="E111" s="37"/>
      <c r="F111" s="24" t="str">
        <f>IF(E16="","",E16)</f>
        <v>Vyplň údaj</v>
      </c>
      <c r="G111" s="37"/>
      <c r="H111" s="37"/>
      <c r="I111" s="29" t="s">
        <v>33</v>
      </c>
      <c r="J111" s="33" t="str">
        <f>E22</f>
        <v xml:space="preserve"> 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0.32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1" customFormat="1" ht="29.28" customHeight="1">
      <c r="A113" s="181"/>
      <c r="B113" s="182"/>
      <c r="C113" s="183" t="s">
        <v>92</v>
      </c>
      <c r="D113" s="184" t="s">
        <v>60</v>
      </c>
      <c r="E113" s="184" t="s">
        <v>56</v>
      </c>
      <c r="F113" s="184" t="s">
        <v>57</v>
      </c>
      <c r="G113" s="184" t="s">
        <v>93</v>
      </c>
      <c r="H113" s="184" t="s">
        <v>94</v>
      </c>
      <c r="I113" s="184" t="s">
        <v>95</v>
      </c>
      <c r="J113" s="185" t="s">
        <v>86</v>
      </c>
      <c r="K113" s="186" t="s">
        <v>96</v>
      </c>
      <c r="L113" s="187"/>
      <c r="M113" s="97" t="s">
        <v>1</v>
      </c>
      <c r="N113" s="98" t="s">
        <v>39</v>
      </c>
      <c r="O113" s="98" t="s">
        <v>97</v>
      </c>
      <c r="P113" s="98" t="s">
        <v>98</v>
      </c>
      <c r="Q113" s="98" t="s">
        <v>99</v>
      </c>
      <c r="R113" s="98" t="s">
        <v>100</v>
      </c>
      <c r="S113" s="98" t="s">
        <v>101</v>
      </c>
      <c r="T113" s="99" t="s">
        <v>102</v>
      </c>
      <c r="U113" s="181"/>
      <c r="V113" s="181"/>
      <c r="W113" s="181"/>
      <c r="X113" s="181"/>
      <c r="Y113" s="181"/>
      <c r="Z113" s="181"/>
      <c r="AA113" s="181"/>
      <c r="AB113" s="181"/>
      <c r="AC113" s="181"/>
      <c r="AD113" s="181"/>
      <c r="AE113" s="181"/>
    </row>
    <row r="114" s="2" customFormat="1" ht="22.8" customHeight="1">
      <c r="A114" s="35"/>
      <c r="B114" s="36"/>
      <c r="C114" s="104" t="s">
        <v>103</v>
      </c>
      <c r="D114" s="37"/>
      <c r="E114" s="37"/>
      <c r="F114" s="37"/>
      <c r="G114" s="37"/>
      <c r="H114" s="37"/>
      <c r="I114" s="37"/>
      <c r="J114" s="188">
        <f>BK114</f>
        <v>0</v>
      </c>
      <c r="K114" s="37"/>
      <c r="L114" s="41"/>
      <c r="M114" s="100"/>
      <c r="N114" s="189"/>
      <c r="O114" s="101"/>
      <c r="P114" s="190">
        <f>P115</f>
        <v>0</v>
      </c>
      <c r="Q114" s="101"/>
      <c r="R114" s="190">
        <f>R115</f>
        <v>0.31924000000000002</v>
      </c>
      <c r="S114" s="101"/>
      <c r="T114" s="191">
        <f>T115</f>
        <v>0.30399999999999999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74</v>
      </c>
      <c r="AU114" s="14" t="s">
        <v>88</v>
      </c>
      <c r="BK114" s="192">
        <f>BK115</f>
        <v>0</v>
      </c>
    </row>
    <row r="115" s="12" customFormat="1" ht="25.92" customHeight="1">
      <c r="A115" s="12"/>
      <c r="B115" s="193"/>
      <c r="C115" s="194"/>
      <c r="D115" s="195" t="s">
        <v>74</v>
      </c>
      <c r="E115" s="196" t="s">
        <v>104</v>
      </c>
      <c r="F115" s="196" t="s">
        <v>105</v>
      </c>
      <c r="G115" s="194"/>
      <c r="H115" s="194"/>
      <c r="I115" s="197"/>
      <c r="J115" s="198">
        <f>BK115</f>
        <v>0</v>
      </c>
      <c r="K115" s="194"/>
      <c r="L115" s="199"/>
      <c r="M115" s="200"/>
      <c r="N115" s="201"/>
      <c r="O115" s="201"/>
      <c r="P115" s="202">
        <f>P116</f>
        <v>0</v>
      </c>
      <c r="Q115" s="201"/>
      <c r="R115" s="202">
        <f>R116</f>
        <v>0.31924000000000002</v>
      </c>
      <c r="S115" s="201"/>
      <c r="T115" s="203">
        <f>T116</f>
        <v>0.30399999999999999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4" t="s">
        <v>82</v>
      </c>
      <c r="AT115" s="205" t="s">
        <v>74</v>
      </c>
      <c r="AU115" s="205" t="s">
        <v>75</v>
      </c>
      <c r="AY115" s="204" t="s">
        <v>106</v>
      </c>
      <c r="BK115" s="206">
        <f>BK116</f>
        <v>0</v>
      </c>
    </row>
    <row r="116" s="12" customFormat="1" ht="22.8" customHeight="1">
      <c r="A116" s="12"/>
      <c r="B116" s="193"/>
      <c r="C116" s="194"/>
      <c r="D116" s="195" t="s">
        <v>74</v>
      </c>
      <c r="E116" s="207" t="s">
        <v>107</v>
      </c>
      <c r="F116" s="207" t="s">
        <v>108</v>
      </c>
      <c r="G116" s="194"/>
      <c r="H116" s="194"/>
      <c r="I116" s="197"/>
      <c r="J116" s="208">
        <f>BK116</f>
        <v>0</v>
      </c>
      <c r="K116" s="194"/>
      <c r="L116" s="199"/>
      <c r="M116" s="200"/>
      <c r="N116" s="201"/>
      <c r="O116" s="201"/>
      <c r="P116" s="202">
        <f>SUM(P117:P131)</f>
        <v>0</v>
      </c>
      <c r="Q116" s="201"/>
      <c r="R116" s="202">
        <f>SUM(R117:R131)</f>
        <v>0.31924000000000002</v>
      </c>
      <c r="S116" s="201"/>
      <c r="T116" s="203">
        <f>SUM(T117:T131)</f>
        <v>0.30399999999999999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4" t="s">
        <v>82</v>
      </c>
      <c r="AT116" s="205" t="s">
        <v>74</v>
      </c>
      <c r="AU116" s="205" t="s">
        <v>80</v>
      </c>
      <c r="AY116" s="204" t="s">
        <v>106</v>
      </c>
      <c r="BK116" s="206">
        <f>SUM(BK117:BK131)</f>
        <v>0</v>
      </c>
    </row>
    <row r="117" s="2" customFormat="1" ht="24.15" customHeight="1">
      <c r="A117" s="35"/>
      <c r="B117" s="36"/>
      <c r="C117" s="209" t="s">
        <v>80</v>
      </c>
      <c r="D117" s="209" t="s">
        <v>109</v>
      </c>
      <c r="E117" s="210" t="s">
        <v>110</v>
      </c>
      <c r="F117" s="211" t="s">
        <v>111</v>
      </c>
      <c r="G117" s="212" t="s">
        <v>112</v>
      </c>
      <c r="H117" s="213">
        <v>780</v>
      </c>
      <c r="I117" s="214"/>
      <c r="J117" s="215">
        <f>ROUND(I117*H117,2)</f>
        <v>0</v>
      </c>
      <c r="K117" s="216"/>
      <c r="L117" s="41"/>
      <c r="M117" s="217" t="s">
        <v>1</v>
      </c>
      <c r="N117" s="218" t="s">
        <v>40</v>
      </c>
      <c r="O117" s="88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1" t="s">
        <v>113</v>
      </c>
      <c r="AT117" s="221" t="s">
        <v>109</v>
      </c>
      <c r="AU117" s="221" t="s">
        <v>82</v>
      </c>
      <c r="AY117" s="14" t="s">
        <v>106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4" t="s">
        <v>80</v>
      </c>
      <c r="BK117" s="222">
        <f>ROUND(I117*H117,2)</f>
        <v>0</v>
      </c>
      <c r="BL117" s="14" t="s">
        <v>113</v>
      </c>
      <c r="BM117" s="221" t="s">
        <v>114</v>
      </c>
    </row>
    <row r="118" s="2" customFormat="1" ht="16.5" customHeight="1">
      <c r="A118" s="35"/>
      <c r="B118" s="36"/>
      <c r="C118" s="223" t="s">
        <v>82</v>
      </c>
      <c r="D118" s="223" t="s">
        <v>115</v>
      </c>
      <c r="E118" s="224" t="s">
        <v>116</v>
      </c>
      <c r="F118" s="225" t="s">
        <v>117</v>
      </c>
      <c r="G118" s="226" t="s">
        <v>118</v>
      </c>
      <c r="H118" s="227">
        <v>106</v>
      </c>
      <c r="I118" s="228"/>
      <c r="J118" s="229">
        <f>ROUND(I118*H118,2)</f>
        <v>0</v>
      </c>
      <c r="K118" s="230"/>
      <c r="L118" s="231"/>
      <c r="M118" s="232" t="s">
        <v>1</v>
      </c>
      <c r="N118" s="233" t="s">
        <v>40</v>
      </c>
      <c r="O118" s="88"/>
      <c r="P118" s="219">
        <f>O118*H118</f>
        <v>0</v>
      </c>
      <c r="Q118" s="219">
        <v>0.001</v>
      </c>
      <c r="R118" s="219">
        <f>Q118*H118</f>
        <v>0.106</v>
      </c>
      <c r="S118" s="219">
        <v>0</v>
      </c>
      <c r="T118" s="22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1" t="s">
        <v>119</v>
      </c>
      <c r="AT118" s="221" t="s">
        <v>115</v>
      </c>
      <c r="AU118" s="221" t="s">
        <v>82</v>
      </c>
      <c r="AY118" s="14" t="s">
        <v>106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14" t="s">
        <v>80</v>
      </c>
      <c r="BK118" s="222">
        <f>ROUND(I118*H118,2)</f>
        <v>0</v>
      </c>
      <c r="BL118" s="14" t="s">
        <v>113</v>
      </c>
      <c r="BM118" s="221" t="s">
        <v>120</v>
      </c>
    </row>
    <row r="119" s="2" customFormat="1" ht="21.75" customHeight="1">
      <c r="A119" s="35"/>
      <c r="B119" s="36"/>
      <c r="C119" s="223" t="s">
        <v>121</v>
      </c>
      <c r="D119" s="223" t="s">
        <v>115</v>
      </c>
      <c r="E119" s="224" t="s">
        <v>122</v>
      </c>
      <c r="F119" s="225" t="s">
        <v>123</v>
      </c>
      <c r="G119" s="226" t="s">
        <v>124</v>
      </c>
      <c r="H119" s="227">
        <v>780</v>
      </c>
      <c r="I119" s="228"/>
      <c r="J119" s="229">
        <f>ROUND(I119*H119,2)</f>
        <v>0</v>
      </c>
      <c r="K119" s="230"/>
      <c r="L119" s="231"/>
      <c r="M119" s="232" t="s">
        <v>1</v>
      </c>
      <c r="N119" s="233" t="s">
        <v>40</v>
      </c>
      <c r="O119" s="88"/>
      <c r="P119" s="219">
        <f>O119*H119</f>
        <v>0</v>
      </c>
      <c r="Q119" s="219">
        <v>0.00021000000000000001</v>
      </c>
      <c r="R119" s="219">
        <f>Q119*H119</f>
        <v>0.1638</v>
      </c>
      <c r="S119" s="219">
        <v>0</v>
      </c>
      <c r="T119" s="22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1" t="s">
        <v>119</v>
      </c>
      <c r="AT119" s="221" t="s">
        <v>115</v>
      </c>
      <c r="AU119" s="221" t="s">
        <v>82</v>
      </c>
      <c r="AY119" s="14" t="s">
        <v>106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4" t="s">
        <v>80</v>
      </c>
      <c r="BK119" s="222">
        <f>ROUND(I119*H119,2)</f>
        <v>0</v>
      </c>
      <c r="BL119" s="14" t="s">
        <v>113</v>
      </c>
      <c r="BM119" s="221" t="s">
        <v>125</v>
      </c>
    </row>
    <row r="120" s="2" customFormat="1" ht="16.5" customHeight="1">
      <c r="A120" s="35"/>
      <c r="B120" s="36"/>
      <c r="C120" s="223" t="s">
        <v>126</v>
      </c>
      <c r="D120" s="223" t="s">
        <v>115</v>
      </c>
      <c r="E120" s="224" t="s">
        <v>127</v>
      </c>
      <c r="F120" s="225" t="s">
        <v>128</v>
      </c>
      <c r="G120" s="226" t="s">
        <v>124</v>
      </c>
      <c r="H120" s="227">
        <v>20</v>
      </c>
      <c r="I120" s="228"/>
      <c r="J120" s="229">
        <f>ROUND(I120*H120,2)</f>
        <v>0</v>
      </c>
      <c r="K120" s="230"/>
      <c r="L120" s="231"/>
      <c r="M120" s="232" t="s">
        <v>1</v>
      </c>
      <c r="N120" s="233" t="s">
        <v>40</v>
      </c>
      <c r="O120" s="88"/>
      <c r="P120" s="219">
        <f>O120*H120</f>
        <v>0</v>
      </c>
      <c r="Q120" s="219">
        <v>0.00038000000000000002</v>
      </c>
      <c r="R120" s="219">
        <f>Q120*H120</f>
        <v>0.0076000000000000009</v>
      </c>
      <c r="S120" s="219">
        <v>0</v>
      </c>
      <c r="T120" s="22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1" t="s">
        <v>119</v>
      </c>
      <c r="AT120" s="221" t="s">
        <v>115</v>
      </c>
      <c r="AU120" s="221" t="s">
        <v>82</v>
      </c>
      <c r="AY120" s="14" t="s">
        <v>106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4" t="s">
        <v>80</v>
      </c>
      <c r="BK120" s="222">
        <f>ROUND(I120*H120,2)</f>
        <v>0</v>
      </c>
      <c r="BL120" s="14" t="s">
        <v>113</v>
      </c>
      <c r="BM120" s="221" t="s">
        <v>129</v>
      </c>
    </row>
    <row r="121" s="2" customFormat="1" ht="16.5" customHeight="1">
      <c r="A121" s="35"/>
      <c r="B121" s="36"/>
      <c r="C121" s="209" t="s">
        <v>130</v>
      </c>
      <c r="D121" s="209" t="s">
        <v>109</v>
      </c>
      <c r="E121" s="210" t="s">
        <v>131</v>
      </c>
      <c r="F121" s="211" t="s">
        <v>132</v>
      </c>
      <c r="G121" s="212" t="s">
        <v>124</v>
      </c>
      <c r="H121" s="213">
        <v>124</v>
      </c>
      <c r="I121" s="214"/>
      <c r="J121" s="215">
        <f>ROUND(I121*H121,2)</f>
        <v>0</v>
      </c>
      <c r="K121" s="216"/>
      <c r="L121" s="41"/>
      <c r="M121" s="217" t="s">
        <v>1</v>
      </c>
      <c r="N121" s="218" t="s">
        <v>40</v>
      </c>
      <c r="O121" s="88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1" t="s">
        <v>113</v>
      </c>
      <c r="AT121" s="221" t="s">
        <v>109</v>
      </c>
      <c r="AU121" s="221" t="s">
        <v>82</v>
      </c>
      <c r="AY121" s="14" t="s">
        <v>106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80</v>
      </c>
      <c r="BK121" s="222">
        <f>ROUND(I121*H121,2)</f>
        <v>0</v>
      </c>
      <c r="BL121" s="14" t="s">
        <v>113</v>
      </c>
      <c r="BM121" s="221" t="s">
        <v>133</v>
      </c>
    </row>
    <row r="122" s="2" customFormat="1" ht="16.5" customHeight="1">
      <c r="A122" s="35"/>
      <c r="B122" s="36"/>
      <c r="C122" s="223" t="s">
        <v>134</v>
      </c>
      <c r="D122" s="223" t="s">
        <v>115</v>
      </c>
      <c r="E122" s="224" t="s">
        <v>135</v>
      </c>
      <c r="F122" s="225" t="s">
        <v>136</v>
      </c>
      <c r="G122" s="226" t="s">
        <v>124</v>
      </c>
      <c r="H122" s="227">
        <v>80</v>
      </c>
      <c r="I122" s="228"/>
      <c r="J122" s="229">
        <f>ROUND(I122*H122,2)</f>
        <v>0</v>
      </c>
      <c r="K122" s="230"/>
      <c r="L122" s="231"/>
      <c r="M122" s="232" t="s">
        <v>1</v>
      </c>
      <c r="N122" s="233" t="s">
        <v>40</v>
      </c>
      <c r="O122" s="88"/>
      <c r="P122" s="219">
        <f>O122*H122</f>
        <v>0</v>
      </c>
      <c r="Q122" s="219">
        <v>0.00012999999999999999</v>
      </c>
      <c r="R122" s="219">
        <f>Q122*H122</f>
        <v>0.0104</v>
      </c>
      <c r="S122" s="219">
        <v>0</v>
      </c>
      <c r="T122" s="22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1" t="s">
        <v>119</v>
      </c>
      <c r="AT122" s="221" t="s">
        <v>115</v>
      </c>
      <c r="AU122" s="221" t="s">
        <v>82</v>
      </c>
      <c r="AY122" s="14" t="s">
        <v>106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4" t="s">
        <v>80</v>
      </c>
      <c r="BK122" s="222">
        <f>ROUND(I122*H122,2)</f>
        <v>0</v>
      </c>
      <c r="BL122" s="14" t="s">
        <v>113</v>
      </c>
      <c r="BM122" s="221" t="s">
        <v>137</v>
      </c>
    </row>
    <row r="123" s="2" customFormat="1" ht="16.5" customHeight="1">
      <c r="A123" s="35"/>
      <c r="B123" s="36"/>
      <c r="C123" s="223" t="s">
        <v>138</v>
      </c>
      <c r="D123" s="223" t="s">
        <v>115</v>
      </c>
      <c r="E123" s="224" t="s">
        <v>139</v>
      </c>
      <c r="F123" s="225" t="s">
        <v>140</v>
      </c>
      <c r="G123" s="226" t="s">
        <v>124</v>
      </c>
      <c r="H123" s="227">
        <v>20</v>
      </c>
      <c r="I123" s="228"/>
      <c r="J123" s="229">
        <f>ROUND(I123*H123,2)</f>
        <v>0</v>
      </c>
      <c r="K123" s="230"/>
      <c r="L123" s="231"/>
      <c r="M123" s="232" t="s">
        <v>1</v>
      </c>
      <c r="N123" s="233" t="s">
        <v>40</v>
      </c>
      <c r="O123" s="88"/>
      <c r="P123" s="219">
        <f>O123*H123</f>
        <v>0</v>
      </c>
      <c r="Q123" s="219">
        <v>0.00025999999999999998</v>
      </c>
      <c r="R123" s="219">
        <f>Q123*H123</f>
        <v>0.0051999999999999998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119</v>
      </c>
      <c r="AT123" s="221" t="s">
        <v>115</v>
      </c>
      <c r="AU123" s="221" t="s">
        <v>82</v>
      </c>
      <c r="AY123" s="14" t="s">
        <v>106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80</v>
      </c>
      <c r="BK123" s="222">
        <f>ROUND(I123*H123,2)</f>
        <v>0</v>
      </c>
      <c r="BL123" s="14" t="s">
        <v>113</v>
      </c>
      <c r="BM123" s="221" t="s">
        <v>141</v>
      </c>
    </row>
    <row r="124" s="2" customFormat="1" ht="16.5" customHeight="1">
      <c r="A124" s="35"/>
      <c r="B124" s="36"/>
      <c r="C124" s="223" t="s">
        <v>142</v>
      </c>
      <c r="D124" s="223" t="s">
        <v>115</v>
      </c>
      <c r="E124" s="224" t="s">
        <v>143</v>
      </c>
      <c r="F124" s="225" t="s">
        <v>144</v>
      </c>
      <c r="G124" s="226" t="s">
        <v>124</v>
      </c>
      <c r="H124" s="227">
        <v>24</v>
      </c>
      <c r="I124" s="228"/>
      <c r="J124" s="229">
        <f>ROUND(I124*H124,2)</f>
        <v>0</v>
      </c>
      <c r="K124" s="230"/>
      <c r="L124" s="231"/>
      <c r="M124" s="232" t="s">
        <v>1</v>
      </c>
      <c r="N124" s="233" t="s">
        <v>40</v>
      </c>
      <c r="O124" s="88"/>
      <c r="P124" s="219">
        <f>O124*H124</f>
        <v>0</v>
      </c>
      <c r="Q124" s="219">
        <v>0.00016000000000000001</v>
      </c>
      <c r="R124" s="219">
        <f>Q124*H124</f>
        <v>0.0038400000000000005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119</v>
      </c>
      <c r="AT124" s="221" t="s">
        <v>115</v>
      </c>
      <c r="AU124" s="221" t="s">
        <v>82</v>
      </c>
      <c r="AY124" s="14" t="s">
        <v>106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80</v>
      </c>
      <c r="BK124" s="222">
        <f>ROUND(I124*H124,2)</f>
        <v>0</v>
      </c>
      <c r="BL124" s="14" t="s">
        <v>113</v>
      </c>
      <c r="BM124" s="221" t="s">
        <v>145</v>
      </c>
    </row>
    <row r="125" s="2" customFormat="1" ht="16.5" customHeight="1">
      <c r="A125" s="35"/>
      <c r="B125" s="36"/>
      <c r="C125" s="209" t="s">
        <v>146</v>
      </c>
      <c r="D125" s="209" t="s">
        <v>109</v>
      </c>
      <c r="E125" s="210" t="s">
        <v>147</v>
      </c>
      <c r="F125" s="211" t="s">
        <v>148</v>
      </c>
      <c r="G125" s="212" t="s">
        <v>124</v>
      </c>
      <c r="H125" s="213">
        <v>20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40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113</v>
      </c>
      <c r="AT125" s="221" t="s">
        <v>109</v>
      </c>
      <c r="AU125" s="221" t="s">
        <v>82</v>
      </c>
      <c r="AY125" s="14" t="s">
        <v>106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80</v>
      </c>
      <c r="BK125" s="222">
        <f>ROUND(I125*H125,2)</f>
        <v>0</v>
      </c>
      <c r="BL125" s="14" t="s">
        <v>113</v>
      </c>
      <c r="BM125" s="221" t="s">
        <v>149</v>
      </c>
    </row>
    <row r="126" s="2" customFormat="1" ht="21.75" customHeight="1">
      <c r="A126" s="35"/>
      <c r="B126" s="36"/>
      <c r="C126" s="223" t="s">
        <v>150</v>
      </c>
      <c r="D126" s="223" t="s">
        <v>115</v>
      </c>
      <c r="E126" s="224" t="s">
        <v>151</v>
      </c>
      <c r="F126" s="225" t="s">
        <v>152</v>
      </c>
      <c r="G126" s="226" t="s">
        <v>124</v>
      </c>
      <c r="H126" s="227">
        <v>20</v>
      </c>
      <c r="I126" s="228"/>
      <c r="J126" s="229">
        <f>ROUND(I126*H126,2)</f>
        <v>0</v>
      </c>
      <c r="K126" s="230"/>
      <c r="L126" s="231"/>
      <c r="M126" s="232" t="s">
        <v>1</v>
      </c>
      <c r="N126" s="233" t="s">
        <v>40</v>
      </c>
      <c r="O126" s="88"/>
      <c r="P126" s="219">
        <f>O126*H126</f>
        <v>0</v>
      </c>
      <c r="Q126" s="219">
        <v>0.00021000000000000001</v>
      </c>
      <c r="R126" s="219">
        <f>Q126*H126</f>
        <v>0.0042000000000000006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119</v>
      </c>
      <c r="AT126" s="221" t="s">
        <v>115</v>
      </c>
      <c r="AU126" s="221" t="s">
        <v>82</v>
      </c>
      <c r="AY126" s="14" t="s">
        <v>106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80</v>
      </c>
      <c r="BK126" s="222">
        <f>ROUND(I126*H126,2)</f>
        <v>0</v>
      </c>
      <c r="BL126" s="14" t="s">
        <v>113</v>
      </c>
      <c r="BM126" s="221" t="s">
        <v>153</v>
      </c>
    </row>
    <row r="127" s="2" customFormat="1" ht="24.15" customHeight="1">
      <c r="A127" s="35"/>
      <c r="B127" s="36"/>
      <c r="C127" s="209" t="s">
        <v>154</v>
      </c>
      <c r="D127" s="209" t="s">
        <v>109</v>
      </c>
      <c r="E127" s="210" t="s">
        <v>155</v>
      </c>
      <c r="F127" s="211" t="s">
        <v>156</v>
      </c>
      <c r="G127" s="212" t="s">
        <v>112</v>
      </c>
      <c r="H127" s="213">
        <v>760</v>
      </c>
      <c r="I127" s="214"/>
      <c r="J127" s="215">
        <f>ROUND(I127*H127,2)</f>
        <v>0</v>
      </c>
      <c r="K127" s="216"/>
      <c r="L127" s="41"/>
      <c r="M127" s="217" t="s">
        <v>1</v>
      </c>
      <c r="N127" s="218" t="s">
        <v>40</v>
      </c>
      <c r="O127" s="88"/>
      <c r="P127" s="219">
        <f>O127*H127</f>
        <v>0</v>
      </c>
      <c r="Q127" s="219">
        <v>0</v>
      </c>
      <c r="R127" s="219">
        <f>Q127*H127</f>
        <v>0</v>
      </c>
      <c r="S127" s="219">
        <v>0.00040000000000000002</v>
      </c>
      <c r="T127" s="220">
        <f>S127*H127</f>
        <v>0.30399999999999999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113</v>
      </c>
      <c r="AT127" s="221" t="s">
        <v>109</v>
      </c>
      <c r="AU127" s="221" t="s">
        <v>82</v>
      </c>
      <c r="AY127" s="14" t="s">
        <v>106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80</v>
      </c>
      <c r="BK127" s="222">
        <f>ROUND(I127*H127,2)</f>
        <v>0</v>
      </c>
      <c r="BL127" s="14" t="s">
        <v>113</v>
      </c>
      <c r="BM127" s="221" t="s">
        <v>157</v>
      </c>
    </row>
    <row r="128" s="2" customFormat="1" ht="21.75" customHeight="1">
      <c r="A128" s="35"/>
      <c r="B128" s="36"/>
      <c r="C128" s="209" t="s">
        <v>8</v>
      </c>
      <c r="D128" s="209" t="s">
        <v>109</v>
      </c>
      <c r="E128" s="210" t="s">
        <v>158</v>
      </c>
      <c r="F128" s="211" t="s">
        <v>159</v>
      </c>
      <c r="G128" s="212" t="s">
        <v>124</v>
      </c>
      <c r="H128" s="213">
        <v>20</v>
      </c>
      <c r="I128" s="214"/>
      <c r="J128" s="215">
        <f>ROUND(I128*H128,2)</f>
        <v>0</v>
      </c>
      <c r="K128" s="216"/>
      <c r="L128" s="41"/>
      <c r="M128" s="217" t="s">
        <v>1</v>
      </c>
      <c r="N128" s="218" t="s">
        <v>40</v>
      </c>
      <c r="O128" s="88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113</v>
      </c>
      <c r="AT128" s="221" t="s">
        <v>109</v>
      </c>
      <c r="AU128" s="221" t="s">
        <v>82</v>
      </c>
      <c r="AY128" s="14" t="s">
        <v>106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80</v>
      </c>
      <c r="BK128" s="222">
        <f>ROUND(I128*H128,2)</f>
        <v>0</v>
      </c>
      <c r="BL128" s="14" t="s">
        <v>113</v>
      </c>
      <c r="BM128" s="221" t="s">
        <v>160</v>
      </c>
    </row>
    <row r="129" s="2" customFormat="1" ht="24.15" customHeight="1">
      <c r="A129" s="35"/>
      <c r="B129" s="36"/>
      <c r="C129" s="223" t="s">
        <v>161</v>
      </c>
      <c r="D129" s="223" t="s">
        <v>115</v>
      </c>
      <c r="E129" s="224" t="s">
        <v>162</v>
      </c>
      <c r="F129" s="225" t="s">
        <v>163</v>
      </c>
      <c r="G129" s="226" t="s">
        <v>124</v>
      </c>
      <c r="H129" s="227">
        <v>20</v>
      </c>
      <c r="I129" s="228"/>
      <c r="J129" s="229">
        <f>ROUND(I129*H129,2)</f>
        <v>0</v>
      </c>
      <c r="K129" s="230"/>
      <c r="L129" s="231"/>
      <c r="M129" s="232" t="s">
        <v>1</v>
      </c>
      <c r="N129" s="233" t="s">
        <v>40</v>
      </c>
      <c r="O129" s="88"/>
      <c r="P129" s="219">
        <f>O129*H129</f>
        <v>0</v>
      </c>
      <c r="Q129" s="219">
        <v>0.00091</v>
      </c>
      <c r="R129" s="219">
        <f>Q129*H129</f>
        <v>0.018200000000000001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119</v>
      </c>
      <c r="AT129" s="221" t="s">
        <v>115</v>
      </c>
      <c r="AU129" s="221" t="s">
        <v>82</v>
      </c>
      <c r="AY129" s="14" t="s">
        <v>106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80</v>
      </c>
      <c r="BK129" s="222">
        <f>ROUND(I129*H129,2)</f>
        <v>0</v>
      </c>
      <c r="BL129" s="14" t="s">
        <v>113</v>
      </c>
      <c r="BM129" s="221" t="s">
        <v>164</v>
      </c>
    </row>
    <row r="130" s="2" customFormat="1" ht="24.15" customHeight="1">
      <c r="A130" s="35"/>
      <c r="B130" s="36"/>
      <c r="C130" s="209" t="s">
        <v>165</v>
      </c>
      <c r="D130" s="209" t="s">
        <v>109</v>
      </c>
      <c r="E130" s="210" t="s">
        <v>166</v>
      </c>
      <c r="F130" s="211" t="s">
        <v>167</v>
      </c>
      <c r="G130" s="212" t="s">
        <v>124</v>
      </c>
      <c r="H130" s="213">
        <v>2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40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113</v>
      </c>
      <c r="AT130" s="221" t="s">
        <v>109</v>
      </c>
      <c r="AU130" s="221" t="s">
        <v>82</v>
      </c>
      <c r="AY130" s="14" t="s">
        <v>106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80</v>
      </c>
      <c r="BK130" s="222">
        <f>ROUND(I130*H130,2)</f>
        <v>0</v>
      </c>
      <c r="BL130" s="14" t="s">
        <v>113</v>
      </c>
      <c r="BM130" s="221" t="s">
        <v>168</v>
      </c>
    </row>
    <row r="131" s="2" customFormat="1" ht="24.15" customHeight="1">
      <c r="A131" s="35"/>
      <c r="B131" s="36"/>
      <c r="C131" s="209" t="s">
        <v>169</v>
      </c>
      <c r="D131" s="209" t="s">
        <v>109</v>
      </c>
      <c r="E131" s="210" t="s">
        <v>170</v>
      </c>
      <c r="F131" s="211" t="s">
        <v>171</v>
      </c>
      <c r="G131" s="212" t="s">
        <v>172</v>
      </c>
      <c r="H131" s="213">
        <v>0.31900000000000001</v>
      </c>
      <c r="I131" s="214"/>
      <c r="J131" s="215">
        <f>ROUND(I131*H131,2)</f>
        <v>0</v>
      </c>
      <c r="K131" s="216"/>
      <c r="L131" s="41"/>
      <c r="M131" s="234" t="s">
        <v>1</v>
      </c>
      <c r="N131" s="235" t="s">
        <v>40</v>
      </c>
      <c r="O131" s="236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113</v>
      </c>
      <c r="AT131" s="221" t="s">
        <v>109</v>
      </c>
      <c r="AU131" s="221" t="s">
        <v>82</v>
      </c>
      <c r="AY131" s="14" t="s">
        <v>106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80</v>
      </c>
      <c r="BK131" s="222">
        <f>ROUND(I131*H131,2)</f>
        <v>0</v>
      </c>
      <c r="BL131" s="14" t="s">
        <v>113</v>
      </c>
      <c r="BM131" s="221" t="s">
        <v>173</v>
      </c>
    </row>
    <row r="132" s="2" customFormat="1" ht="6.96" customHeight="1">
      <c r="A132" s="35"/>
      <c r="B132" s="63"/>
      <c r="C132" s="64"/>
      <c r="D132" s="64"/>
      <c r="E132" s="64"/>
      <c r="F132" s="64"/>
      <c r="G132" s="64"/>
      <c r="H132" s="64"/>
      <c r="I132" s="64"/>
      <c r="J132" s="64"/>
      <c r="K132" s="64"/>
      <c r="L132" s="41"/>
      <c r="M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</sheetData>
  <sheetProtection sheet="1" autoFilter="0" formatColumns="0" formatRows="0" objects="1" scenarios="1" spinCount="100000" saltValue="tzcv9YaFpThXXZNtwD5vK1FH41/wTtC3Q45fPOeb6MEwqwqW84VXSpVR/75Ri9qj5VFvFop/FDmv3Ziu3lpQSg==" hashValue="QSkoyBxhXbjRtH3Wqj7i+fGK0blDMolrBvh3HF/JyAQjzfp7U3jtTUk1TvPkK8W5P8Cit6DXEj6R+uxIjoH8FQ==" algorithmName="SHA-512" password="CC35"/>
  <autoFilter ref="C113:K131"/>
  <mergeCells count="6">
    <mergeCell ref="E7:H7"/>
    <mergeCell ref="E16:H16"/>
    <mergeCell ref="E25:H25"/>
    <mergeCell ref="E85:H85"/>
    <mergeCell ref="E106:H10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DESKTOP-OL5LOPN\Libor Jurák</dc:creator>
  <cp:lastModifiedBy>DESKTOP-OL5LOPN\Libor Jurák</cp:lastModifiedBy>
  <dcterms:created xsi:type="dcterms:W3CDTF">2025-05-28T10:20:36Z</dcterms:created>
  <dcterms:modified xsi:type="dcterms:W3CDTF">2025-05-28T10:20:38Z</dcterms:modified>
</cp:coreProperties>
</file>